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奖补标准" sheetId="3" state="hidden" r:id="rId1"/>
    <sheet name="终版" sheetId="8" r:id="rId2"/>
    <sheet name="Sheet1" sheetId="6" r:id="rId3"/>
  </sheets>
  <definedNames>
    <definedName name="_xlnm._FilterDatabase" localSheetId="1" hidden="1">终版!$A$4:$N$23</definedName>
    <definedName name="_xlnm.Print_Titles" localSheetId="1">终版!$1:$4</definedName>
    <definedName name="_xlnm.Print_Area" localSheetId="1">终版!$A$1:$O$23</definedName>
  </definedNames>
  <calcPr calcId="144525"/>
</workbook>
</file>

<file path=xl/sharedStrings.xml><?xml version="1.0" encoding="utf-8"?>
<sst xmlns="http://schemas.openxmlformats.org/spreadsheetml/2006/main" count="66" uniqueCount="60">
  <si>
    <t>全市农作物种业高质量发展项目奖补标准</t>
  </si>
  <si>
    <t>推广面积（万亩）</t>
  </si>
  <si>
    <t>申请奖励（万元）</t>
  </si>
  <si>
    <t>新品种保护权证书（个）</t>
  </si>
  <si>
    <t>种业平台建设总投资（万元）</t>
  </si>
  <si>
    <t>奖补比例 
（总投资的45%）</t>
  </si>
  <si>
    <t>申请奖补（万元）</t>
  </si>
  <si>
    <t>本市制种面积（亩）</t>
  </si>
  <si>
    <t>申请补贴（万元）</t>
  </si>
  <si>
    <t>2023年度全市农作物种业高质量发展项目验收统计表</t>
  </si>
  <si>
    <t>所在区（或单位）： 东湖高新区社会事务局                                                                         填报时间：2023年11月27日</t>
  </si>
  <si>
    <t>序号</t>
  </si>
  <si>
    <t>实施单位</t>
  </si>
  <si>
    <t>自主研发品种</t>
  </si>
  <si>
    <t>种业平台建设</t>
  </si>
  <si>
    <t>服务本市农业</t>
  </si>
  <si>
    <t>申请奖补小计
（万元）</t>
  </si>
  <si>
    <t>申请奖补合计
（万元）</t>
  </si>
  <si>
    <t>品种名称</t>
  </si>
  <si>
    <t>建设内容及资金使用明细</t>
  </si>
  <si>
    <t>总投资（万元）</t>
  </si>
  <si>
    <t>本市
制种
面积（亩）</t>
  </si>
  <si>
    <t>制种地点</t>
  </si>
  <si>
    <t>申请
补贴
（万元）</t>
  </si>
  <si>
    <t>武汉隆福康农业发展有限公司</t>
  </si>
  <si>
    <t>福稻88/福稻99</t>
  </si>
  <si>
    <t>湖北华占种业科技有限公司</t>
  </si>
  <si>
    <t>荃优锦禾</t>
  </si>
  <si>
    <t>湖北楚创高科农业有限公司</t>
  </si>
  <si>
    <t>楚18S/楚糯9号/金籼181</t>
  </si>
  <si>
    <t>湖北华之夏种子有限责任公司</t>
  </si>
  <si>
    <t>华玉香丝、景华丝苗、魅两优601、格两优华占、华两优601、华两优美香新占、魅两优美香新占</t>
  </si>
  <si>
    <t>武汉楚为生物科技有限公司</t>
  </si>
  <si>
    <t>用于实验室科研设备采购59.83万元</t>
  </si>
  <si>
    <t>武汉衍升农业科技有限公司</t>
  </si>
  <si>
    <t>升两优311</t>
  </si>
  <si>
    <t>武汉科珈种业科技有限公司</t>
  </si>
  <si>
    <t>两优825</t>
  </si>
  <si>
    <t>湖北谷神科技有限责任公司</t>
  </si>
  <si>
    <t>两优289</t>
  </si>
  <si>
    <t>武汉佳禾生物科技有限责任公司</t>
  </si>
  <si>
    <t>冈早籼11号</t>
  </si>
  <si>
    <t>田油杂002</t>
  </si>
  <si>
    <t>武汉庆发禾盛农业发展有限公司</t>
  </si>
  <si>
    <t>HC-021C
（45-c-05）、
庆麦101</t>
  </si>
  <si>
    <t>成套水稻精选加工设备98万元、
加工生产线包装设备19万元、
移动加工精选设备多台14.45万元、
ISTA实验室扩建及加工车间完善工程47.031万元、
ISTA实验室台柜设施5.75万元、
ISTA实验室检测仪器多台40.696万元</t>
  </si>
  <si>
    <t>湖北中香农业科技股份有限公司</t>
  </si>
  <si>
    <t>红糯优1号</t>
  </si>
  <si>
    <t xml:space="preserve">购置仪器设备，总投资5.5万元。
①购置种子科研仪器设备3台（套），投资5.5万元。包括机耕船1台，投资1.15万元；水泵机1套，投资0.55万元；水稻种子收割机1台，投资3.8万元。
</t>
  </si>
  <si>
    <t>鄂香2号</t>
  </si>
  <si>
    <t>湖北惠民农业科技有限公司</t>
  </si>
  <si>
    <t>惠民380</t>
  </si>
  <si>
    <t>成品库和考种室防水改造工程、仓库地面改造工程、玉米加工车间外墙和附属棚改造工程和中转库及晒场改造工程</t>
  </si>
  <si>
    <t>惠民207</t>
  </si>
  <si>
    <t>湖北省种子集团有限公司</t>
  </si>
  <si>
    <t>汉单777</t>
  </si>
  <si>
    <t>HS-473</t>
  </si>
  <si>
    <t>生产加工配套设备购置改造：结合实际工作需要，购置一套10t/h型种子精选加工成套设备，包括风筛式精选机配套系统及比重式精选机配套系统各1套。</t>
  </si>
  <si>
    <t>合计</t>
  </si>
  <si>
    <t>说明 ：1.13家企业参加2023年度农作物种业高质量发展项目验收申报，共申请奖补894.39万元，其中8家企业12个品种申请面积推广约535.03万亩，申请奖补300万元；10家企业申请新品种保护权证书34个，申请奖补170万元；5家企业申报种业平台建设总投资约943.12万元，申请奖补424.39万元，共计奖补894.39万元。
       2.奖补标准：自主研发品种年面积推广20万亩奖励10万元，50万亩奖励30万元，80万亩奖励60万元，120万亩奖励100万元；新品种权证书1个奖励5万元；种业平台建设奖补总投资的45%，最高不超过500万元；服务本市制种面积达500亩以上，奖补按500元/亩/年最高不超25万元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</si>
</sst>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;[Red]\-0.00\ "/>
    <numFmt numFmtId="177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1"/>
      <name val="华文楷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SimSun"/>
      <charset val="134"/>
    </font>
    <font>
      <b/>
      <sz val="18"/>
      <name val="华文楷体"/>
      <charset val="134"/>
    </font>
    <font>
      <b/>
      <sz val="11"/>
      <color theme="1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25" borderId="13" applyNumberFormat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177" fontId="4" fillId="3" borderId="0" xfId="0" applyNumberFormat="1" applyFont="1" applyFill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5" fillId="3" borderId="0" xfId="0" applyNumberFormat="1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4" fillId="3" borderId="4" xfId="0" applyNumberFormat="1" applyFont="1" applyFill="1" applyBorder="1" applyAlignment="1">
      <alignment horizontal="center" vertical="center"/>
    </xf>
    <xf numFmtId="177" fontId="4" fillId="3" borderId="5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 wrapText="1"/>
    </xf>
    <xf numFmtId="176" fontId="11" fillId="3" borderId="0" xfId="0" applyNumberFormat="1" applyFont="1" applyFill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>
      <alignment vertical="center"/>
    </xf>
    <xf numFmtId="176" fontId="16" fillId="3" borderId="1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selection activeCell="D20" sqref="D20"/>
    </sheetView>
  </sheetViews>
  <sheetFormatPr defaultColWidth="9" defaultRowHeight="13.5"/>
  <cols>
    <col min="1" max="1" width="9.88333333333333" customWidth="1"/>
    <col min="2" max="2" width="10.5" customWidth="1"/>
    <col min="3" max="3" width="15.3833333333333" customWidth="1"/>
    <col min="4" max="4" width="11.25" customWidth="1"/>
    <col min="5" max="5" width="20.5" customWidth="1"/>
    <col min="6" max="6" width="16.75" customWidth="1"/>
    <col min="7" max="7" width="9.13333333333333" customWidth="1"/>
    <col min="8" max="8" width="13.75" customWidth="1"/>
    <col min="9" max="9" width="12.75" customWidth="1"/>
  </cols>
  <sheetData>
    <row r="1" s="52" customFormat="1" ht="48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41" customHeight="1" spans="1:9">
      <c r="A2" s="54" t="s">
        <v>1</v>
      </c>
      <c r="B2" s="54" t="s">
        <v>2</v>
      </c>
      <c r="C2" s="54" t="s">
        <v>3</v>
      </c>
      <c r="D2" s="54" t="s">
        <v>2</v>
      </c>
      <c r="E2" s="54" t="s">
        <v>4</v>
      </c>
      <c r="F2" s="54" t="s">
        <v>5</v>
      </c>
      <c r="G2" s="54" t="s">
        <v>6</v>
      </c>
      <c r="H2" s="54" t="s">
        <v>7</v>
      </c>
      <c r="I2" s="54" t="s">
        <v>8</v>
      </c>
    </row>
    <row r="3" ht="38" customHeight="1" spans="1:10">
      <c r="A3" s="55">
        <v>20</v>
      </c>
      <c r="B3" s="55">
        <v>10</v>
      </c>
      <c r="C3" s="55">
        <v>1</v>
      </c>
      <c r="D3" s="55">
        <v>5</v>
      </c>
      <c r="E3" s="55"/>
      <c r="F3" s="56">
        <v>0.45</v>
      </c>
      <c r="G3" s="55"/>
      <c r="H3" s="55">
        <v>500</v>
      </c>
      <c r="I3" s="55">
        <v>25</v>
      </c>
      <c r="J3" s="57"/>
    </row>
    <row r="4" ht="38" customHeight="1" spans="1:10">
      <c r="A4" s="55">
        <v>50</v>
      </c>
      <c r="B4" s="55">
        <v>30</v>
      </c>
      <c r="C4" s="55"/>
      <c r="D4" s="55"/>
      <c r="E4" s="55"/>
      <c r="F4" s="55"/>
      <c r="G4" s="55"/>
      <c r="H4" s="55"/>
      <c r="I4" s="55"/>
      <c r="J4" s="57"/>
    </row>
    <row r="5" ht="38" customHeight="1" spans="1:10">
      <c r="A5" s="55">
        <v>80</v>
      </c>
      <c r="B5" s="55">
        <v>60</v>
      </c>
      <c r="C5" s="55"/>
      <c r="D5" s="55"/>
      <c r="E5" s="55"/>
      <c r="F5" s="55"/>
      <c r="G5" s="55"/>
      <c r="H5" s="55"/>
      <c r="I5" s="55"/>
      <c r="J5" s="57"/>
    </row>
    <row r="6" ht="38" customHeight="1" spans="1:10">
      <c r="A6" s="55">
        <v>120</v>
      </c>
      <c r="B6" s="55">
        <v>100</v>
      </c>
      <c r="C6" s="55"/>
      <c r="D6" s="55"/>
      <c r="E6" s="55"/>
      <c r="F6" s="55"/>
      <c r="G6" s="55"/>
      <c r="H6" s="55"/>
      <c r="I6" s="55"/>
      <c r="J6" s="57"/>
    </row>
    <row r="7" spans="1:10">
      <c r="A7" s="57"/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0">
      <c r="A9" s="58"/>
      <c r="B9" s="58"/>
      <c r="C9" s="58"/>
      <c r="D9" s="58"/>
      <c r="E9" s="58"/>
      <c r="F9" s="58"/>
      <c r="G9" s="58"/>
      <c r="H9" s="58"/>
      <c r="I9" s="58"/>
      <c r="J9" s="58"/>
    </row>
    <row r="10" spans="1:10">
      <c r="A10" s="58"/>
      <c r="B10" s="58"/>
      <c r="C10" s="58"/>
      <c r="D10" s="58"/>
      <c r="E10" s="58"/>
      <c r="F10" s="58"/>
      <c r="G10" s="58"/>
      <c r="H10" s="58"/>
      <c r="I10" s="58"/>
      <c r="J10" s="58"/>
    </row>
    <row r="11" spans="1:10">
      <c r="A11" s="58"/>
      <c r="B11" s="58"/>
      <c r="C11" s="58"/>
      <c r="D11" s="58"/>
      <c r="E11" s="58"/>
      <c r="F11" s="58"/>
      <c r="G11" s="58"/>
      <c r="H11" s="58"/>
      <c r="I11" s="58"/>
      <c r="J11" s="58"/>
    </row>
    <row r="12" spans="1:10">
      <c r="A12" s="58"/>
      <c r="B12" s="58"/>
      <c r="C12" s="58"/>
      <c r="D12" s="58"/>
      <c r="E12" s="58"/>
      <c r="F12" s="58"/>
      <c r="G12" s="58"/>
      <c r="H12" s="58"/>
      <c r="I12" s="58"/>
      <c r="J12" s="58"/>
    </row>
  </sheetData>
  <mergeCells count="1">
    <mergeCell ref="A1:I1"/>
  </mergeCells>
  <pageMargins left="0.75" right="0.75" top="1" bottom="1" header="0.5" footer="0.5"/>
  <pageSetup paperSize="9" scale="7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tabSelected="1" view="pageBreakPreview" zoomScale="90" zoomScaleNormal="100" workbookViewId="0">
      <pane ySplit="4" topLeftCell="A23" activePane="bottomLeft" state="frozen"/>
      <selection/>
      <selection pane="bottomLeft" activeCell="M6" sqref="M6"/>
    </sheetView>
  </sheetViews>
  <sheetFormatPr defaultColWidth="9" defaultRowHeight="13.5"/>
  <cols>
    <col min="1" max="1" width="4.88333333333333" style="6" customWidth="1"/>
    <col min="2" max="2" width="15.3833333333333" style="6" customWidth="1"/>
    <col min="3" max="3" width="15.25" style="6" customWidth="1"/>
    <col min="4" max="4" width="10.3833333333333" style="6" customWidth="1"/>
    <col min="5" max="5" width="9.25" style="6" customWidth="1"/>
    <col min="6" max="6" width="8.38333333333333" style="6" customWidth="1"/>
    <col min="7" max="7" width="11.5" style="6" customWidth="1"/>
    <col min="8" max="8" width="21.875" style="6" customWidth="1"/>
    <col min="9" max="9" width="9.80833333333333" style="7" customWidth="1"/>
    <col min="10" max="10" width="10" style="7" customWidth="1"/>
    <col min="11" max="11" width="7" style="8" customWidth="1"/>
    <col min="12" max="12" width="5.56666666666667" style="8" customWidth="1"/>
    <col min="13" max="13" width="9.13333333333333" style="8" customWidth="1"/>
    <col min="14" max="14" width="9.63333333333333" style="9" customWidth="1"/>
    <col min="15" max="15" width="10.6916666666667" style="10" customWidth="1"/>
    <col min="16" max="16378" width="9" style="6"/>
    <col min="16379" max="16384" width="9" style="11"/>
  </cols>
  <sheetData>
    <row r="1" ht="35" customHeight="1" spans="2:15"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34"/>
    </row>
    <row r="2" s="1" customFormat="1" ht="35" customHeight="1" spans="1:15">
      <c r="A2" s="13" t="s">
        <v>10</v>
      </c>
      <c r="B2" s="13"/>
      <c r="C2" s="13"/>
      <c r="D2" s="13"/>
      <c r="E2" s="13"/>
      <c r="F2" s="13"/>
      <c r="G2" s="13"/>
      <c r="H2" s="13"/>
      <c r="I2" s="35"/>
      <c r="J2" s="35"/>
      <c r="K2" s="13"/>
      <c r="L2" s="13"/>
      <c r="M2" s="13"/>
      <c r="N2" s="36"/>
      <c r="O2" s="37"/>
    </row>
    <row r="3" ht="25" customHeight="1" spans="1:15">
      <c r="A3" s="14" t="s">
        <v>11</v>
      </c>
      <c r="B3" s="15" t="s">
        <v>12</v>
      </c>
      <c r="C3" s="15" t="s">
        <v>13</v>
      </c>
      <c r="D3" s="15"/>
      <c r="E3" s="15"/>
      <c r="F3" s="15"/>
      <c r="G3" s="15"/>
      <c r="H3" s="15" t="s">
        <v>14</v>
      </c>
      <c r="I3" s="38"/>
      <c r="J3" s="38"/>
      <c r="K3" s="15" t="s">
        <v>15</v>
      </c>
      <c r="L3" s="15"/>
      <c r="M3" s="15"/>
      <c r="N3" s="38" t="s">
        <v>16</v>
      </c>
      <c r="O3" s="39" t="s">
        <v>17</v>
      </c>
    </row>
    <row r="4" ht="85" customHeight="1" spans="1:15">
      <c r="A4" s="14"/>
      <c r="B4" s="15"/>
      <c r="C4" s="15" t="s">
        <v>18</v>
      </c>
      <c r="D4" s="15" t="s">
        <v>1</v>
      </c>
      <c r="E4" s="15" t="s">
        <v>2</v>
      </c>
      <c r="F4" s="15" t="s">
        <v>3</v>
      </c>
      <c r="G4" s="15" t="s">
        <v>2</v>
      </c>
      <c r="H4" s="15" t="s">
        <v>19</v>
      </c>
      <c r="I4" s="38" t="s">
        <v>20</v>
      </c>
      <c r="J4" s="38" t="s">
        <v>6</v>
      </c>
      <c r="K4" s="15" t="s">
        <v>21</v>
      </c>
      <c r="L4" s="15" t="s">
        <v>22</v>
      </c>
      <c r="M4" s="15" t="s">
        <v>23</v>
      </c>
      <c r="N4" s="38"/>
      <c r="O4" s="39"/>
    </row>
    <row r="5" s="2" customFormat="1" ht="33" customHeight="1" spans="1:15">
      <c r="A5" s="16">
        <v>1</v>
      </c>
      <c r="B5" s="17" t="s">
        <v>24</v>
      </c>
      <c r="C5" s="17" t="s">
        <v>25</v>
      </c>
      <c r="D5" s="17"/>
      <c r="E5" s="17"/>
      <c r="F5" s="17">
        <v>2</v>
      </c>
      <c r="G5" s="17">
        <v>10</v>
      </c>
      <c r="H5" s="18"/>
      <c r="I5" s="40"/>
      <c r="J5" s="40"/>
      <c r="K5" s="17"/>
      <c r="L5" s="17"/>
      <c r="M5" s="17"/>
      <c r="N5" s="41">
        <f t="shared" ref="N5:N17" si="0">E5+G5+J5+M5</f>
        <v>10</v>
      </c>
      <c r="O5" s="42">
        <f>N5</f>
        <v>10</v>
      </c>
    </row>
    <row r="6" s="2" customFormat="1" ht="33" customHeight="1" spans="1:15">
      <c r="A6" s="19">
        <v>2</v>
      </c>
      <c r="B6" s="20" t="s">
        <v>26</v>
      </c>
      <c r="C6" s="17" t="s">
        <v>27</v>
      </c>
      <c r="D6" s="17"/>
      <c r="E6" s="17"/>
      <c r="F6" s="17">
        <v>1</v>
      </c>
      <c r="G6" s="17">
        <v>5</v>
      </c>
      <c r="H6" s="18"/>
      <c r="I6" s="40"/>
      <c r="J6" s="40"/>
      <c r="K6" s="17"/>
      <c r="L6" s="17"/>
      <c r="M6" s="17"/>
      <c r="N6" s="41">
        <f t="shared" si="0"/>
        <v>5</v>
      </c>
      <c r="O6" s="42">
        <v>5</v>
      </c>
    </row>
    <row r="7" s="2" customFormat="1" ht="33" customHeight="1" spans="1:15">
      <c r="A7" s="16">
        <v>3</v>
      </c>
      <c r="B7" s="17" t="s">
        <v>28</v>
      </c>
      <c r="C7" s="17" t="s">
        <v>29</v>
      </c>
      <c r="D7" s="17"/>
      <c r="E7" s="17"/>
      <c r="F7" s="17">
        <v>3</v>
      </c>
      <c r="G7" s="17">
        <v>15</v>
      </c>
      <c r="H7" s="18"/>
      <c r="I7" s="40"/>
      <c r="J7" s="40"/>
      <c r="K7" s="17"/>
      <c r="L7" s="17"/>
      <c r="M7" s="17"/>
      <c r="N7" s="41">
        <f t="shared" si="0"/>
        <v>15</v>
      </c>
      <c r="O7" s="42">
        <v>15</v>
      </c>
    </row>
    <row r="8" s="3" customFormat="1" ht="79" customHeight="1" spans="1:15">
      <c r="A8" s="21">
        <v>4</v>
      </c>
      <c r="B8" s="17" t="s">
        <v>30</v>
      </c>
      <c r="C8" s="22" t="s">
        <v>31</v>
      </c>
      <c r="D8" s="22"/>
      <c r="E8" s="22"/>
      <c r="F8" s="22">
        <v>7</v>
      </c>
      <c r="G8" s="22">
        <v>35</v>
      </c>
      <c r="H8" s="23"/>
      <c r="I8" s="43"/>
      <c r="J8" s="43"/>
      <c r="K8" s="22"/>
      <c r="L8" s="22"/>
      <c r="M8" s="22"/>
      <c r="N8" s="41">
        <f t="shared" si="0"/>
        <v>35</v>
      </c>
      <c r="O8" s="42">
        <v>35</v>
      </c>
    </row>
    <row r="9" s="3" customFormat="1" ht="44" customHeight="1" spans="1:15">
      <c r="A9" s="24">
        <v>5</v>
      </c>
      <c r="B9" s="22" t="s">
        <v>32</v>
      </c>
      <c r="C9" s="22"/>
      <c r="D9" s="22"/>
      <c r="E9" s="22"/>
      <c r="F9" s="22"/>
      <c r="G9" s="22"/>
      <c r="H9" s="23" t="s">
        <v>33</v>
      </c>
      <c r="I9" s="43">
        <v>59.83</v>
      </c>
      <c r="J9" s="43">
        <v>26.92</v>
      </c>
      <c r="K9" s="22"/>
      <c r="L9" s="22"/>
      <c r="M9" s="22"/>
      <c r="N9" s="41">
        <f t="shared" si="0"/>
        <v>26.92</v>
      </c>
      <c r="O9" s="42">
        <v>26.92</v>
      </c>
    </row>
    <row r="10" s="2" customFormat="1" ht="36" customHeight="1" spans="1:15">
      <c r="A10" s="16">
        <v>6</v>
      </c>
      <c r="B10" s="17" t="s">
        <v>34</v>
      </c>
      <c r="C10" s="17" t="s">
        <v>35</v>
      </c>
      <c r="D10" s="17">
        <v>20.4</v>
      </c>
      <c r="E10" s="17">
        <v>10</v>
      </c>
      <c r="F10" s="17"/>
      <c r="G10" s="17"/>
      <c r="H10" s="18"/>
      <c r="I10" s="40"/>
      <c r="J10" s="40"/>
      <c r="K10" s="17"/>
      <c r="L10" s="17"/>
      <c r="M10" s="17"/>
      <c r="N10" s="41">
        <f t="shared" si="0"/>
        <v>10</v>
      </c>
      <c r="O10" s="42">
        <v>10</v>
      </c>
    </row>
    <row r="11" s="2" customFormat="1" ht="33" customHeight="1" spans="1:15">
      <c r="A11" s="16">
        <v>7</v>
      </c>
      <c r="B11" s="17" t="s">
        <v>36</v>
      </c>
      <c r="C11" s="17" t="s">
        <v>37</v>
      </c>
      <c r="D11" s="17">
        <v>52.65</v>
      </c>
      <c r="E11" s="17">
        <v>30</v>
      </c>
      <c r="F11" s="17"/>
      <c r="G11" s="17"/>
      <c r="I11" s="40"/>
      <c r="J11" s="40"/>
      <c r="K11" s="17"/>
      <c r="L11" s="17"/>
      <c r="M11" s="17"/>
      <c r="N11" s="41">
        <f t="shared" si="0"/>
        <v>30</v>
      </c>
      <c r="O11" s="42">
        <v>30</v>
      </c>
    </row>
    <row r="12" s="3" customFormat="1" ht="36" customHeight="1" spans="1:15">
      <c r="A12" s="24">
        <v>8</v>
      </c>
      <c r="B12" s="22" t="s">
        <v>38</v>
      </c>
      <c r="C12" s="22" t="s">
        <v>39</v>
      </c>
      <c r="D12" s="22">
        <v>52.81</v>
      </c>
      <c r="E12" s="22">
        <v>30</v>
      </c>
      <c r="F12" s="22">
        <v>1</v>
      </c>
      <c r="G12" s="22">
        <v>5</v>
      </c>
      <c r="H12" s="18"/>
      <c r="I12" s="43"/>
      <c r="J12" s="43"/>
      <c r="K12" s="22"/>
      <c r="L12" s="22"/>
      <c r="M12" s="22"/>
      <c r="N12" s="41">
        <f t="shared" si="0"/>
        <v>35</v>
      </c>
      <c r="O12" s="42">
        <v>35</v>
      </c>
    </row>
    <row r="13" s="2" customFormat="1" ht="31" customHeight="1" spans="1:15">
      <c r="A13" s="19">
        <v>9</v>
      </c>
      <c r="B13" s="20" t="s">
        <v>40</v>
      </c>
      <c r="C13" s="22" t="s">
        <v>41</v>
      </c>
      <c r="D13" s="22">
        <v>30.67</v>
      </c>
      <c r="E13" s="22">
        <v>10</v>
      </c>
      <c r="F13" s="22">
        <v>2</v>
      </c>
      <c r="G13" s="22">
        <v>10</v>
      </c>
      <c r="H13" s="18"/>
      <c r="I13" s="40"/>
      <c r="J13" s="40"/>
      <c r="K13" s="17"/>
      <c r="L13" s="17"/>
      <c r="M13" s="17"/>
      <c r="N13" s="41">
        <f t="shared" si="0"/>
        <v>20</v>
      </c>
      <c r="O13" s="44">
        <f>N13+N14</f>
        <v>80</v>
      </c>
    </row>
    <row r="14" s="3" customFormat="1" ht="31" customHeight="1" spans="1:15">
      <c r="A14" s="25"/>
      <c r="B14" s="26"/>
      <c r="C14" s="22" t="s">
        <v>42</v>
      </c>
      <c r="D14" s="22">
        <v>86.59</v>
      </c>
      <c r="E14" s="22">
        <v>60</v>
      </c>
      <c r="F14" s="22"/>
      <c r="G14" s="22"/>
      <c r="H14" s="23"/>
      <c r="I14" s="43"/>
      <c r="J14" s="43"/>
      <c r="K14" s="22"/>
      <c r="L14" s="22"/>
      <c r="M14" s="22"/>
      <c r="N14" s="41">
        <f t="shared" si="0"/>
        <v>60</v>
      </c>
      <c r="O14" s="45"/>
    </row>
    <row r="15" s="3" customFormat="1" ht="162" customHeight="1" spans="1:15">
      <c r="A15" s="24">
        <v>10</v>
      </c>
      <c r="B15" s="22" t="s">
        <v>43</v>
      </c>
      <c r="C15" s="22" t="s">
        <v>44</v>
      </c>
      <c r="D15" s="22">
        <v>51</v>
      </c>
      <c r="E15" s="22">
        <v>30</v>
      </c>
      <c r="F15" s="22">
        <v>1</v>
      </c>
      <c r="G15" s="22">
        <v>5</v>
      </c>
      <c r="H15" s="23" t="s">
        <v>45</v>
      </c>
      <c r="I15" s="22">
        <v>224.926</v>
      </c>
      <c r="J15" s="22">
        <v>101.21</v>
      </c>
      <c r="K15" s="22"/>
      <c r="L15" s="22"/>
      <c r="M15" s="22"/>
      <c r="N15" s="41">
        <f t="shared" si="0"/>
        <v>136.21</v>
      </c>
      <c r="O15" s="42">
        <v>136.21</v>
      </c>
    </row>
    <row r="16" s="3" customFormat="1" ht="108" spans="1:15">
      <c r="A16" s="21">
        <v>11</v>
      </c>
      <c r="B16" s="22" t="s">
        <v>46</v>
      </c>
      <c r="C16" s="22" t="s">
        <v>47</v>
      </c>
      <c r="D16" s="27">
        <v>24</v>
      </c>
      <c r="E16" s="22">
        <v>10</v>
      </c>
      <c r="F16" s="22">
        <v>3</v>
      </c>
      <c r="G16" s="22">
        <v>15</v>
      </c>
      <c r="H16" s="23" t="s">
        <v>48</v>
      </c>
      <c r="I16" s="43">
        <v>5.5</v>
      </c>
      <c r="J16" s="43">
        <v>2.47</v>
      </c>
      <c r="K16" s="46"/>
      <c r="L16" s="22"/>
      <c r="M16" s="22"/>
      <c r="N16" s="41">
        <f t="shared" si="0"/>
        <v>27.47</v>
      </c>
      <c r="O16" s="44">
        <f>N16+N17</f>
        <v>37.47</v>
      </c>
    </row>
    <row r="17" s="3" customFormat="1" ht="30" customHeight="1" spans="1:15">
      <c r="A17" s="25"/>
      <c r="B17" s="22"/>
      <c r="C17" s="22" t="s">
        <v>49</v>
      </c>
      <c r="D17" s="22">
        <v>20.76</v>
      </c>
      <c r="E17" s="22">
        <v>10</v>
      </c>
      <c r="F17" s="22"/>
      <c r="G17" s="22"/>
      <c r="H17" s="23"/>
      <c r="I17" s="43"/>
      <c r="J17" s="43"/>
      <c r="K17" s="22"/>
      <c r="L17" s="22"/>
      <c r="M17" s="22"/>
      <c r="N17" s="41">
        <f t="shared" si="0"/>
        <v>10</v>
      </c>
      <c r="O17" s="45"/>
    </row>
    <row r="18" s="3" customFormat="1" ht="99" customHeight="1" spans="1:16">
      <c r="A18" s="21">
        <v>12</v>
      </c>
      <c r="B18" s="22" t="s">
        <v>50</v>
      </c>
      <c r="C18" s="22" t="s">
        <v>51</v>
      </c>
      <c r="D18" s="22">
        <v>52.44</v>
      </c>
      <c r="E18" s="22">
        <v>30</v>
      </c>
      <c r="F18" s="22">
        <v>10</v>
      </c>
      <c r="G18" s="22">
        <v>50</v>
      </c>
      <c r="H18" s="23" t="s">
        <v>52</v>
      </c>
      <c r="I18" s="43">
        <v>607.867736</v>
      </c>
      <c r="J18" s="43">
        <f>I18*45%</f>
        <v>273.5404812</v>
      </c>
      <c r="K18" s="46"/>
      <c r="L18" s="22"/>
      <c r="M18" s="22"/>
      <c r="N18" s="41">
        <v>353.54</v>
      </c>
      <c r="O18" s="44">
        <f>N18+N19</f>
        <v>363.54</v>
      </c>
      <c r="P18" s="47"/>
    </row>
    <row r="19" s="3" customFormat="1" ht="33" customHeight="1" spans="1:15">
      <c r="A19" s="25"/>
      <c r="B19" s="22"/>
      <c r="C19" s="22" t="s">
        <v>53</v>
      </c>
      <c r="D19" s="22">
        <v>28.75</v>
      </c>
      <c r="E19" s="22">
        <v>10</v>
      </c>
      <c r="F19" s="22"/>
      <c r="G19" s="22"/>
      <c r="H19" s="23"/>
      <c r="I19" s="43"/>
      <c r="J19" s="43"/>
      <c r="K19" s="22"/>
      <c r="L19" s="22"/>
      <c r="M19" s="22"/>
      <c r="N19" s="41">
        <f t="shared" ref="N19:N21" si="1">E19+G19+J19+M19</f>
        <v>10</v>
      </c>
      <c r="O19" s="45"/>
    </row>
    <row r="20" s="3" customFormat="1" ht="36" customHeight="1" spans="1:15">
      <c r="A20" s="24">
        <v>13</v>
      </c>
      <c r="B20" s="22" t="s">
        <v>54</v>
      </c>
      <c r="C20" s="22" t="s">
        <v>55</v>
      </c>
      <c r="D20" s="22">
        <v>80.57</v>
      </c>
      <c r="E20" s="22">
        <v>60</v>
      </c>
      <c r="F20" s="22">
        <v>4</v>
      </c>
      <c r="G20" s="22">
        <v>20</v>
      </c>
      <c r="H20" s="23"/>
      <c r="I20" s="48"/>
      <c r="J20" s="43"/>
      <c r="K20" s="22"/>
      <c r="L20" s="22"/>
      <c r="M20" s="22"/>
      <c r="N20" s="41">
        <f t="shared" si="1"/>
        <v>80</v>
      </c>
      <c r="O20" s="44">
        <f>N20+N21</f>
        <v>110.25</v>
      </c>
    </row>
    <row r="21" s="3" customFormat="1" ht="93" customHeight="1" spans="1:15">
      <c r="A21" s="24"/>
      <c r="B21" s="22"/>
      <c r="C21" s="22" t="s">
        <v>56</v>
      </c>
      <c r="D21" s="28">
        <v>34.39</v>
      </c>
      <c r="E21" s="22">
        <v>10</v>
      </c>
      <c r="F21" s="22"/>
      <c r="G21" s="22"/>
      <c r="H21" s="23" t="s">
        <v>57</v>
      </c>
      <c r="I21" s="43">
        <v>45</v>
      </c>
      <c r="J21" s="43">
        <v>20.25</v>
      </c>
      <c r="K21" s="46"/>
      <c r="L21" s="22"/>
      <c r="M21" s="22"/>
      <c r="N21" s="41">
        <f t="shared" si="1"/>
        <v>30.25</v>
      </c>
      <c r="O21" s="45"/>
    </row>
    <row r="22" s="4" customFormat="1" ht="36" customHeight="1" spans="1:15">
      <c r="A22" s="29" t="s">
        <v>58</v>
      </c>
      <c r="B22" s="30"/>
      <c r="C22" s="31"/>
      <c r="D22" s="31">
        <f t="shared" ref="D22:G22" si="2">SUM(D3:D21)</f>
        <v>535.03</v>
      </c>
      <c r="E22" s="31">
        <f t="shared" si="2"/>
        <v>300</v>
      </c>
      <c r="F22" s="31">
        <f t="shared" si="2"/>
        <v>34</v>
      </c>
      <c r="G22" s="31">
        <f t="shared" si="2"/>
        <v>170</v>
      </c>
      <c r="H22" s="32"/>
      <c r="I22" s="31">
        <f t="shared" ref="I22:K22" si="3">SUM(I3:I21)</f>
        <v>943.123736</v>
      </c>
      <c r="J22" s="31">
        <f t="shared" si="3"/>
        <v>424.3904812</v>
      </c>
      <c r="K22" s="31">
        <f t="shared" si="3"/>
        <v>0</v>
      </c>
      <c r="L22" s="31"/>
      <c r="M22" s="31">
        <f>SUM(M3:M21)</f>
        <v>0</v>
      </c>
      <c r="N22" s="31">
        <f>SUM(N3:N21)</f>
        <v>894.39</v>
      </c>
      <c r="O22" s="49">
        <f>SUM(O3:O21)</f>
        <v>894.39</v>
      </c>
    </row>
    <row r="23" s="5" customFormat="1" ht="90" customHeight="1" spans="1:15">
      <c r="A23" s="33" t="s">
        <v>59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="5" customFormat="1" spans="9:15">
      <c r="I24" s="50"/>
      <c r="J24" s="50"/>
      <c r="K24" s="51"/>
      <c r="L24" s="51"/>
      <c r="M24" s="51"/>
      <c r="N24" s="9"/>
      <c r="O24" s="10"/>
    </row>
    <row r="25" s="5" customFormat="1" spans="9:15">
      <c r="I25" s="50"/>
      <c r="J25" s="50"/>
      <c r="K25" s="51"/>
      <c r="L25" s="51"/>
      <c r="M25" s="51"/>
      <c r="N25" s="9"/>
      <c r="O25" s="10"/>
    </row>
    <row r="26" s="5" customFormat="1" spans="9:15">
      <c r="I26" s="50"/>
      <c r="J26" s="50"/>
      <c r="K26" s="51"/>
      <c r="L26" s="51"/>
      <c r="M26" s="51"/>
      <c r="N26" s="9"/>
      <c r="O26" s="10"/>
    </row>
    <row r="27" s="5" customFormat="1" spans="9:15">
      <c r="I27" s="50"/>
      <c r="J27" s="50"/>
      <c r="K27" s="51"/>
      <c r="L27" s="51"/>
      <c r="M27" s="51"/>
      <c r="N27" s="9"/>
      <c r="O27" s="10"/>
    </row>
    <row r="28" s="5" customFormat="1" spans="9:15">
      <c r="I28" s="50"/>
      <c r="J28" s="50"/>
      <c r="K28" s="51"/>
      <c r="L28" s="51"/>
      <c r="M28" s="51"/>
      <c r="N28" s="9"/>
      <c r="O28" s="10"/>
    </row>
  </sheetData>
  <mergeCells count="23">
    <mergeCell ref="B1:O1"/>
    <mergeCell ref="A2:N2"/>
    <mergeCell ref="C3:G3"/>
    <mergeCell ref="H3:J3"/>
    <mergeCell ref="K3:M3"/>
    <mergeCell ref="A22:B22"/>
    <mergeCell ref="A23:O23"/>
    <mergeCell ref="A3:A4"/>
    <mergeCell ref="A13:A14"/>
    <mergeCell ref="A16:A17"/>
    <mergeCell ref="A18:A19"/>
    <mergeCell ref="A20:A21"/>
    <mergeCell ref="B3:B4"/>
    <mergeCell ref="B13:B14"/>
    <mergeCell ref="B16:B17"/>
    <mergeCell ref="B18:B19"/>
    <mergeCell ref="B20:B21"/>
    <mergeCell ref="N3:N4"/>
    <mergeCell ref="O3:O4"/>
    <mergeCell ref="O13:O14"/>
    <mergeCell ref="O16:O17"/>
    <mergeCell ref="O18:O19"/>
    <mergeCell ref="O20:O21"/>
  </mergeCells>
  <pageMargins left="0.432638888888889" right="0.236111111111111" top="0.511805555555556" bottom="0.393055555555556" header="0.314583333333333" footer="0.0388888888888889"/>
  <pageSetup paperSize="9" scale="90" fitToHeight="0" orientation="landscape" horizontalDpi="600"/>
  <headerFooter>
    <oddFooter>&amp;C第 &amp;P 页，共 &amp;N 页</oddFooter>
  </headerFooter>
  <rowBreaks count="2" manualBreakCount="2">
    <brk id="17" max="16383" man="1"/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6" sqref="F26"/>
    </sheetView>
  </sheetViews>
  <sheetFormatPr defaultColWidth="9" defaultRowHeight="13.5"/>
  <cols>
    <col min="12" max="12" width="42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奖补标准</vt:lpstr>
      <vt:lpstr>终版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2021-03-25T03:19:00Z</dcterms:created>
  <cp:lastPrinted>2021-04-09T08:55:00Z</cp:lastPrinted>
  <dcterms:modified xsi:type="dcterms:W3CDTF">2023-12-07T01:31:34Z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C2B2AB8446AB423A88F809D928F06C9C_13</vt:lpwstr>
  </property>
  <property fmtid="{D5CDD505-2E9C-101B-9397-08002B2CF9AE}" pid="4" name="KSOReadingLayout">
    <vt:bool>true</vt:bool>
  </property>
</Properties>
</file>